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Lease A — CVS" state="visible" r:id="rId4"/>
    <sheet sheetId="2" name="Lease B — Delta Dental" state="visible" r:id="rId5"/>
    <sheet sheetId="3" name="Lease C — Beacon Law" state="visible" r:id="rId6"/>
    <sheet sheetId="4" name="Portfolio Roll-up" state="visible" r:id="rId7"/>
    <sheet sheetId="5" name="Critical Dates" state="visible" r:id="rId8"/>
  </sheets>
  <calcPr calcId="171027"/>
</workbook>
</file>

<file path=xl/sharedStrings.xml><?xml version="1.0" encoding="utf-8"?>
<sst xmlns="http://schemas.openxmlformats.org/spreadsheetml/2006/main" count="424" uniqueCount="256">
  <si>
    <t>LEASE ABSTRACT — LEASE A — CVS HEALTH RETAIL 7203, L.L.C. (RETAIL PAD)</t>
  </si>
  <si>
    <t>FICTIONAL SAMPLE · for demonstration — abstracted from harborline_leases.html; all terms invented</t>
  </si>
  <si>
    <t>Field</t>
  </si>
  <si>
    <t>Value</t>
  </si>
  <si>
    <t>Source</t>
  </si>
  <si>
    <t>PARTIES &amp; PREMISES</t>
  </si>
  <si>
    <t>Document</t>
  </si>
  <si>
    <t>Retail Pad Lease Agreement dated February 15, 2022</t>
  </si>
  <si>
    <t>Lease A p.1</t>
  </si>
  <si>
    <t>Landlord</t>
  </si>
  <si>
    <t>Sablewood Realty Partners, L.P., a Delaware limited partnership</t>
  </si>
  <si>
    <t>Lease A p.2 §1.1</t>
  </si>
  <si>
    <t>Tenant</t>
  </si>
  <si>
    <t>CVS Health Retail 7203, L.L.C., a Texas limited liability company</t>
  </si>
  <si>
    <t>Guarantor</t>
  </si>
  <si>
    <t>CVS Health Corporation, a Delaware corporation (fictional sample guaranty)</t>
  </si>
  <si>
    <t>Premises</t>
  </si>
  <si>
    <t>Freestanding one-story retail pad building containing approximately 10,880 square feet, with dedicated drive-thru lane</t>
  </si>
  <si>
    <t>Lease A p.3 §2.1</t>
  </si>
  <si>
    <t>Rentable area</t>
  </si>
  <si>
    <t>10,880 SF</t>
  </si>
  <si>
    <t>Property</t>
  </si>
  <si>
    <t>Harborline Building property, 123 Main Street, Austin, Texas 78701 — approximately 84,000 square feet of rentable area</t>
  </si>
  <si>
    <t>TERM</t>
  </si>
  <si>
    <t>Commencement Date</t>
  </si>
  <si>
    <t>March 1, 2022</t>
  </si>
  <si>
    <t>Lease A p.3 §2.2</t>
  </si>
  <si>
    <t>Expiration Date</t>
  </si>
  <si>
    <t>February 28, 2032</t>
  </si>
  <si>
    <t>Initial Term</t>
  </si>
  <si>
    <t>Ten (10) years</t>
  </si>
  <si>
    <t>Holdover</t>
  </si>
  <si>
    <t>Tenancy at sufferance at 150% of Base Rent</t>
  </si>
  <si>
    <t>Lease A p.3 §2.4</t>
  </si>
  <si>
    <t>BASE RENT</t>
  </si>
  <si>
    <t>Base Rent — Lease Years 1–5</t>
  </si>
  <si>
    <t>March 1, 2022 – February 28, 2027 · $28.50/SF · $310,080.00/yr · $25,840.00/mo</t>
  </si>
  <si>
    <t>Lease A p.4 §3.1</t>
  </si>
  <si>
    <t>Base Rent — Lease Years 6–10</t>
  </si>
  <si>
    <t>March 1, 2027 – February 28, 2032 · $31.35/SF · $341,088.00/yr · $28,424.00/mo</t>
  </si>
  <si>
    <t>Escalation pattern</t>
  </si>
  <si>
    <t>Single fixed step — $28.50/SF (Years 1–5) to $31.35/SF (Years 6–10)</t>
  </si>
  <si>
    <t>Late charge</t>
  </si>
  <si>
    <t>5% of delinquent amount after 5-day grace; interest at lesser of 12% and maximum lawful rate</t>
  </si>
  <si>
    <t>Lease A p.4 §3.2</t>
  </si>
  <si>
    <t>DEPOSIT &amp; REIMBURSEMENT</t>
  </si>
  <si>
    <t>Security deposit</t>
  </si>
  <si>
    <t>None — waived in consideration of the Guaranty; two months' Base Rent due if Guaranty terminated</t>
  </si>
  <si>
    <t>Lease A p.5 §5.1</t>
  </si>
  <si>
    <t>Reimbursement method</t>
  </si>
  <si>
    <t>Absolute triple net (NNN) as to the Premises; Tenant pays Tenant's Proportionate Share of Shared Site Costs</t>
  </si>
  <si>
    <t>Lease A p.5 §4.1</t>
  </si>
  <si>
    <t>Tenant's Proportionate Share</t>
  </si>
  <si>
    <t>12.95% (10,880 / 84,000 rentable square feet)</t>
  </si>
  <si>
    <t>Expense caps</t>
  </si>
  <si>
    <t>Controllable Shared Site Costs capped at 5% per Lease Year (non-cumulative); admin fee capped at 3%</t>
  </si>
  <si>
    <t>Lease A p.5 §4.2</t>
  </si>
  <si>
    <t>Audit right</t>
  </si>
  <si>
    <t>Within twelve (12) months after each annual reconciliation; Landlord pays audit cost if overstated &gt; 4%</t>
  </si>
  <si>
    <t>Lease A p.5 §4.3</t>
  </si>
  <si>
    <t>OPTIONS</t>
  </si>
  <si>
    <t>Renewal options</t>
  </si>
  <si>
    <t>Four (4) options of five (5) years each; notice not less than 365 days prior to expiration of then-current Term (First Renewal Term: on or before February 28, 2031)</t>
  </si>
  <si>
    <t>Lease A p.7 §9.1</t>
  </si>
  <si>
    <t>Renewal rent — First (2032–2037)</t>
  </si>
  <si>
    <t>$34.20/SF · $372,096.00/yr · $31,008.00/mo</t>
  </si>
  <si>
    <t>Renewal rent — Second (2037–2042)</t>
  </si>
  <si>
    <t>$37.05/SF · $403,104.00/yr · $33,592.00/mo</t>
  </si>
  <si>
    <t>Renewal rent — Third (2042–2047)</t>
  </si>
  <si>
    <t>$39.90/SF · $434,112.00/yr · $36,176.00/mo</t>
  </si>
  <si>
    <t>Renewal rent — Fourth (2047–2052)</t>
  </si>
  <si>
    <t>$42.75/SF · $465,120.00/yr · $38,760.00/mo</t>
  </si>
  <si>
    <t>OTHER PROVISIONS</t>
  </si>
  <si>
    <t>Permitted use</t>
  </si>
  <si>
    <t>Retail pharmacy with drive-thru prescription service and retail sale of general merchandise</t>
  </si>
  <si>
    <t>Lease A p.6 §6.1</t>
  </si>
  <si>
    <t>Exclusive use</t>
  </si>
  <si>
    <t>No other pharmacy / prescription dispensing on the Property; remedy: 50% rent abatement, then termination right</t>
  </si>
  <si>
    <t>Lease A p.6 §6.2</t>
  </si>
  <si>
    <t>Assignment</t>
  </si>
  <si>
    <t>Consent not to be unreasonably withheld; affiliate / merger / franchisee transfers permitted without consent; release if assignee or replacement guarantor net worth ≥ $100,000,000.00</t>
  </si>
  <si>
    <t>Lease A p.6 §8.1</t>
  </si>
  <si>
    <t>Estoppel</t>
  </si>
  <si>
    <t>Within fifteen (15) days after request</t>
  </si>
  <si>
    <t>Lease A p.8 §12.1</t>
  </si>
  <si>
    <t>SNDA</t>
  </si>
  <si>
    <t>Subordinate to future mortgages conditioned on commercially reasonable SNDA</t>
  </si>
  <si>
    <t>Lease A p.8 §12.2</t>
  </si>
  <si>
    <t>Memorandum of lease</t>
  </si>
  <si>
    <t>Memorandum to be executed and recorded in the Official Public Records of Travis County, Texas</t>
  </si>
  <si>
    <t>Lease A p.8 §12.6</t>
  </si>
  <si>
    <t>NOTICES</t>
  </si>
  <si>
    <t>Landlord notice address</t>
  </si>
  <si>
    <t>Sablewood Realty Partners, L.P., Attn: Asset Management, 4110 Westlake Terrace, Suite 500, Dallas, Texas 75204; copy to Whitacre &amp; Boland LLP, 600 Travis Street, Suite 4200, Houston, Texas 77002</t>
  </si>
  <si>
    <t>Lease A p.7 §10.1</t>
  </si>
  <si>
    <t>Tenant notice address</t>
  </si>
  <si>
    <t>CVS Health Retail 7203, L.L.C., Attn: Lease Administration — Store No. 7203, 2200 Providence Parkway, Woonsocket, Rhode Island 02895; copy to the Premises</t>
  </si>
  <si>
    <t>LEASE ABSTRACT — LEASE B — DELTA DENTAL INSURANCE SERVICES OF TEXAS, INC. (SUITE 210)</t>
  </si>
  <si>
    <t>Office Lease Agreement dated August 10, 2023</t>
  </si>
  <si>
    <t>Lease B p.1</t>
  </si>
  <si>
    <t>Lease B p.2 §1.1</t>
  </si>
  <si>
    <t>Delta Dental Insurance Services of Texas, Inc., a Texas corporation</t>
  </si>
  <si>
    <t>None</t>
  </si>
  <si>
    <t>Suite 210, second floor of the Office Annex</t>
  </si>
  <si>
    <t>Lease B p.3 §2.1</t>
  </si>
  <si>
    <t>6,450 RSF (BOMA ANSI Z65.1-2017)</t>
  </si>
  <si>
    <t>September 1, 2023</t>
  </si>
  <si>
    <t>Lease B p.3 §2.2</t>
  </si>
  <si>
    <t>August 31, 2030</t>
  </si>
  <si>
    <t>Seven (7) years (84 months)</t>
  </si>
  <si>
    <t>Improvement allowance</t>
  </si>
  <si>
    <t>$35.00 per rentable square foot ($225,750.00)</t>
  </si>
  <si>
    <t>Lease B p.3 §2.3</t>
  </si>
  <si>
    <t>Tenancy at sufferance at 150% of Base Rent plus Additional Rent</t>
  </si>
  <si>
    <t>Lease B p.3 §2.4</t>
  </si>
  <si>
    <t>Base Rent — Lease Year 1</t>
  </si>
  <si>
    <t>September 1, 2023 – August 31, 2024 · $24.00/RSF · $154,800.00/yr · $12,900.00/mo</t>
  </si>
  <si>
    <t>Lease B p.4 §3.1</t>
  </si>
  <si>
    <t>Base Rent — Lease Year 2</t>
  </si>
  <si>
    <t>September 1, 2024 – August 31, 2025 · $24.80/RSF · $159,960.00/yr · $13,330.00/mo</t>
  </si>
  <si>
    <t>Base Rent — Lease Year 3</t>
  </si>
  <si>
    <t>September 1, 2025 – August 31, 2026 · $25.60/RSF · $165,120.00/yr · $13,760.00/mo</t>
  </si>
  <si>
    <t>Base Rent — Lease Year 4</t>
  </si>
  <si>
    <t>September 1, 2026 – August 31, 2027 · $26.40/RSF · $170,280.00/yr · $14,190.00/mo</t>
  </si>
  <si>
    <t>Base Rent — Lease Year 5</t>
  </si>
  <si>
    <t>September 1, 2027 – August 31, 2028 · $27.20/RSF · $175,440.00/yr · $14,620.00/mo</t>
  </si>
  <si>
    <t>Base Rent — Lease Year 6</t>
  </si>
  <si>
    <t>September 1, 2028 – August 31, 2029 · $28.00/RSF · $180,600.00/yr · $15,050.00/mo</t>
  </si>
  <si>
    <t>Base Rent — Lease Year 7</t>
  </si>
  <si>
    <t>September 1, 2029 – August 31, 2030 · $28.80/RSF · $185,760.00/yr · $15,480.00/mo</t>
  </si>
  <si>
    <t>Fixed annual steps, $24.00/RSF (Year 1) rising to $28.80/RSF (Year 7)</t>
  </si>
  <si>
    <t>5% of delinquent amount after 5-day grace; interest at lesser of 10% and maximum lawful rate</t>
  </si>
  <si>
    <t>Lease B p.4 §3.2</t>
  </si>
  <si>
    <t>$25,800.00 (two months' initial Base Rent); reduces to $12,900.00 on September 1, 2026 if no Event of Default</t>
  </si>
  <si>
    <t>Lease B p.5 §5.1</t>
  </si>
  <si>
    <t>Full-service gross with Base Year — Tenant pays Tenant's Proportionate Share of Excess Operating Expenses over the Base Year (calendar year 2024), commencing January 1, 2025</t>
  </si>
  <si>
    <t>Lease B p.5 §4.1</t>
  </si>
  <si>
    <t>7.68% (6,450 / 84,000 rentable square feet)</t>
  </si>
  <si>
    <t>Controllable Operating Expenses capped at 6% per calendar year, non-cumulative; 95% gross-up</t>
  </si>
  <si>
    <t>Lease B p.5 §4.2</t>
  </si>
  <si>
    <t>Renewal option</t>
  </si>
  <si>
    <t>One (1) option of five (5) years (September 1, 2030 – August 31, 2035) at 95% of Fair Market Rent</t>
  </si>
  <si>
    <t>Lease B p.7 §9.1</t>
  </si>
  <si>
    <t>Renewal notice window</t>
  </si>
  <si>
    <t>No earlier than September 1, 2029 and no later than November 30, 2029 (12 to 9 months prior)</t>
  </si>
  <si>
    <t>FMR mechanics</t>
  </si>
  <si>
    <t>Landlord determination within 30 days; baseball-style arbitration before a single MAI arbitrator if no agreement</t>
  </si>
  <si>
    <t>Lease B p.7 §9.2</t>
  </si>
  <si>
    <t>General office use, including dental-benefits administration, claims processing, and customer service operations</t>
  </si>
  <si>
    <t>Lease B p.6 §6.1</t>
  </si>
  <si>
    <t>Services / hours</t>
  </si>
  <si>
    <t>HVAC 7:00 a.m. to 6:00 p.m. Monday–Friday, 8:00 a.m. to 1:00 p.m. Saturday; after-hours HVAC $45.00 per hour per floor</t>
  </si>
  <si>
    <t>Lease B p.6 §7.1</t>
  </si>
  <si>
    <t>Consent not to be unreasonably withheld; affiliate / merger transfers permitted without consent (net worth test); no release; 50% profit share to Landlord</t>
  </si>
  <si>
    <t>Lease B p.6 §8.1</t>
  </si>
  <si>
    <t>Parking</t>
  </si>
  <si>
    <t>Twenty-six (26) unreserved surface spaces at no charge during the Initial Term</t>
  </si>
  <si>
    <t>Lease B p.8 §12.5</t>
  </si>
  <si>
    <t>Within ten (10) days after request</t>
  </si>
  <si>
    <t>Lease B p.8 §12.1</t>
  </si>
  <si>
    <t>Lease B p.7 §10.1</t>
  </si>
  <si>
    <t>Delta Dental Insurance Services of Texas, Inc., Attn: Real Estate Department, 9040 Cypress Falls Drive, Suite 300, Plano, Texas 75024; after commencement, at the Premises (Suite 210) with copy to Plano</t>
  </si>
  <si>
    <t>LEASE ABSTRACT — LEASE C — BEACON LAW GROUP PLLC (SUITE 300)</t>
  </si>
  <si>
    <t>Office Lease Agreement dated May 20, 2024</t>
  </si>
  <si>
    <t>Lease C p.1</t>
  </si>
  <si>
    <t>Lease C p.2 §1.1</t>
  </si>
  <si>
    <t>Beacon Law Group PLLC, a Texas professional limited liability company</t>
  </si>
  <si>
    <t>Guarantors</t>
  </si>
  <si>
    <t>Roslyn T. Vance and Marcus E. Odell — limited guaranty capped at twelve (12) monthly installments of Base Rent</t>
  </si>
  <si>
    <t>Lease C p.8 §12.5</t>
  </si>
  <si>
    <t>Suite 300, third floor of the Office Annex</t>
  </si>
  <si>
    <t>Lease C p.3 §2.1</t>
  </si>
  <si>
    <t>4,120 RSF</t>
  </si>
  <si>
    <t>June 1, 2024</t>
  </si>
  <si>
    <t>Lease C p.3 §2.2</t>
  </si>
  <si>
    <t>May 31, 2029</t>
  </si>
  <si>
    <t>Five (5) years (60 months)</t>
  </si>
  <si>
    <t>$12.00 per rentable square foot ($49,440.00); forfeited if not requisitioned within 12 months</t>
  </si>
  <si>
    <t>Lease C p.3 §2.3</t>
  </si>
  <si>
    <t>Lease C p.3 §2.4</t>
  </si>
  <si>
    <t>June 1, 2024 – May 31, 2025 · $26.40/RSF · $108,768.00/yr · $9,064.00/mo</t>
  </si>
  <si>
    <t>Lease C p.4 §3.1</t>
  </si>
  <si>
    <t>June 1, 2025 – May 31, 2026 · $27.00/RSF · $111,240.00/yr · $9,270.00/mo</t>
  </si>
  <si>
    <t>June 1, 2026 – May 31, 2027 · $27.60/RSF · $113,712.00/yr · $9,476.00/mo</t>
  </si>
  <si>
    <t>June 1, 2027 – May 31, 2028 · $28.20/RSF · $116,184.00/yr · $9,682.00/mo</t>
  </si>
  <si>
    <t>June 1, 2028 – May 31, 2029 · $28.80/RSF · $118,656.00/yr · $9,888.00/mo</t>
  </si>
  <si>
    <t>Fixed annual steps, $26.40/RSF (Year 1) rising to $28.80/RSF (Year 5)</t>
  </si>
  <si>
    <t>Lease C p.4 §3.2</t>
  </si>
  <si>
    <t>$18,128.00 (two months' initial Base Rent); returned within 60 days after expiration</t>
  </si>
  <si>
    <t>Lease C p.5 §5.1</t>
  </si>
  <si>
    <t>Modified gross with Expense Stop — Tenant pays Tenant's Proportionate Share of Operating Expenses above $8.75 per rentable square foot per annum</t>
  </si>
  <si>
    <t>Lease C p.5 §4.1</t>
  </si>
  <si>
    <t>4.90% (4,120 / 84,000 rentable square feet)</t>
  </si>
  <si>
    <t>One (1) option of three (3) years (June 1, 2029 – May 31, 2032) at $29.70/RSF ($122,364.00/yr; $10,197.00/mo)</t>
  </si>
  <si>
    <t>Lease C p.7 §9.1</t>
  </si>
  <si>
    <t>Renewal notice deadline</t>
  </si>
  <si>
    <t>Not less than 270 days prior to the Expiration Date — on or before September 3, 2028</t>
  </si>
  <si>
    <t>Termination option</t>
  </si>
  <si>
    <t>One-time right effective May 31, 2027; written notice on or before August 31, 2026 with termination fee of $45,320.00 (five monthly installments of initial Base Rent)</t>
  </si>
  <si>
    <t>Lease C p.7 §9.3</t>
  </si>
  <si>
    <t>General office use for the practice of law</t>
  </si>
  <si>
    <t>Lease C p.6 §6.1</t>
  </si>
  <si>
    <t>Lease C p.6 §7.1</t>
  </si>
  <si>
    <t>Consent not to be unreasonably withheld; successor professional entity permitted if a Guarantor remains an equity holder; no release</t>
  </si>
  <si>
    <t>Lease C p.6 §8.1</t>
  </si>
  <si>
    <t>Sixteen (16) unreserved surface spaces at no charge</t>
  </si>
  <si>
    <t>Lease C p.8 §12.6</t>
  </si>
  <si>
    <t>Lease C p.8 §12.1</t>
  </si>
  <si>
    <t>Lease C p.7 §10.1</t>
  </si>
  <si>
    <t>Beacon Law Group PLLC, Attn: Managing Member, at the Premises (Suite 300)</t>
  </si>
  <si>
    <t>PORTFOLIO ROLL-UP — HARBORLINE BUILDING IN-PLACE LEASES</t>
  </si>
  <si>
    <t>FICTIONAL SAMPLE · for demonstration</t>
  </si>
  <si>
    <t>In-place as of</t>
  </si>
  <si>
    <t>Lease</t>
  </si>
  <si>
    <t>RSF</t>
  </si>
  <si>
    <t>$/SF (curr.)</t>
  </si>
  <si>
    <t>Annual rent</t>
  </si>
  <si>
    <t>Expiration</t>
  </si>
  <si>
    <t>Deposit</t>
  </si>
  <si>
    <t>Lease A</t>
  </si>
  <si>
    <t>CVS Health Retail 7203, L.L.C.</t>
  </si>
  <si>
    <t>Retail pad building</t>
  </si>
  <si>
    <t>Lease B</t>
  </si>
  <si>
    <t>Delta Dental Insurance Services of Texas, Inc.</t>
  </si>
  <si>
    <t>Office Annex, Suite 210</t>
  </si>
  <si>
    <t>Lease C</t>
  </si>
  <si>
    <t>Beacon Law Group PLLC</t>
  </si>
  <si>
    <t>Office Annex, Suite 300</t>
  </si>
  <si>
    <t>Total</t>
  </si>
  <si>
    <t>—</t>
  </si>
  <si>
    <t>BUILDING CONTEXT</t>
  </si>
  <si>
    <t>Total property rentable area (SF)</t>
  </si>
  <si>
    <t>Occupied share of property</t>
  </si>
  <si>
    <t>Vacant balance — main warehouse (SF, small-bay conversion plan)</t>
  </si>
  <si>
    <t>WALT, rent-weighted (years)</t>
  </si>
  <si>
    <t>Deposits held by Landlord roll to Buyer at closing per PSA Exhibit B ($43,928.00 in the aggregate).</t>
  </si>
  <si>
    <t>Sources: rent tables at Lease A p.4 §3.1, Lease B p.4 §3.1, Lease C p.4 §3.1; deposits at §5.1 of each lease.</t>
  </si>
  <si>
    <t>CRITICAL DATES — LEASES A / B / C</t>
  </si>
  <si>
    <t>As-of date</t>
  </si>
  <si>
    <t>Date</t>
  </si>
  <si>
    <t>Event</t>
  </si>
  <si>
    <t>Days from as-of</t>
  </si>
  <si>
    <t>Termination Option notice deadline (fee $45,320.00 due with notice)</t>
  </si>
  <si>
    <t>Base Rent steps to $26.40/RSF (Lease Year 4)</t>
  </si>
  <si>
    <t>Security deposit reduces to $12,900.00 if no Event of Default</t>
  </si>
  <si>
    <t>Base Rent steps to $31.35/SF (Lease Year 6)</t>
  </si>
  <si>
    <t>Early Termination Date (if Termination Option exercised)</t>
  </si>
  <si>
    <t>Base Rent steps to $28.20/RSF (Lease Year 4)</t>
  </si>
  <si>
    <t>Base Rent steps to $27.20/RSF (Lease Year 5)</t>
  </si>
  <si>
    <t>Base Rent steps to $28.80/RSF (Lease Year 5)</t>
  </si>
  <si>
    <t>Base Rent steps to $28.00/RSF (Lease Year 6)</t>
  </si>
  <si>
    <t>Renewal notice deadline (270 days prior to expiration)</t>
  </si>
  <si>
    <t>Renewal notice window opens (12 months prior)</t>
  </si>
  <si>
    <t>Renewal notice window closes (9 months prior)</t>
  </si>
  <si>
    <t>Renewal notice deadline — First Renewal Term (365 days prior)</t>
  </si>
  <si>
    <t>Days computed off the blue as-of cell (B3). Sources cite lease page / section in harborline_leases.html.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</si>
</sst>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dd/yyyy"/>
    <numFmt numFmtId="165" formatCode="$#,##0.00"/>
    <numFmt numFmtId="166" formatCode="$#,##0;($#,##0)"/>
  </numFmts>
  <fonts count="16" x14ac:knownFonts="1">
    <font>
      <color theme="1"/>
      <family val="2"/>
      <scheme val="minor"/>
      <sz val="11"/>
      <name val="Calibri"/>
    </font>
    <font>
      <b/>
      <color rgb="FF0E2A45"/>
      <sz val="14"/>
    </font>
    <font>
      <i/>
      <color rgb="FF7A8798"/>
      <sz val="10"/>
    </font>
    <font>
      <b/>
      <color rgb="FFFFFFFF"/>
    </font>
    <font>
      <b/>
      <color rgb="FF12324F"/>
    </font>
    <font>
      <b/>
      <color rgb="FF12324F"/>
      <family val="2"/>
      <scheme val="minor"/>
      <sz val="11"/>
      <name val="Calibri"/>
    </font>
    <font>
      <i/>
      <color rgb="00606060"/>
      <sz val="9"/>
    </font>
    <font>
      <b/>
      <i/>
      <color rgb="FF12324F"/>
      <sz val="9"/>
    </font>
    <font>
      <b/>
    </font>
    <font>
      <color rgb="000000FF"/>
    </font>
    <font>
      <color rgb="FF1D5FA8"/>
    </font>
    <font>
      <color rgb="FF1A2230"/>
      <family val="2"/>
      <scheme val="minor"/>
      <sz val="11"/>
      <name val="Calibri"/>
    </font>
    <font>
      <color rgb="FF9AA5B5"/>
    </font>
    <font>
      <b/>
      <color rgb="FF1A2230"/>
    </font>
    <font>
      <i/>
      <color rgb="00808080"/>
      <sz val="9"/>
    </font>
    <font>
      <i/>
      <color rgb="FF6B7480"/>
      <sz val="9"/>
    </font>
  </fonts>
  <fills count="6">
    <fill>
      <patternFill patternType="none"/>
    </fill>
    <fill>
      <patternFill patternType="gray125"/>
    </fill>
    <fill>
      <patternFill/>
    </fill>
    <fill>
      <patternFill patternType="solid">
        <fgColor rgb="FF12324F"/>
      </patternFill>
    </fill>
    <fill>
      <patternFill patternType="solid">
        <fgColor rgb="00DDE8F3"/>
      </patternFill>
    </fill>
    <fill>
      <patternFill patternType="solid">
        <fgColor rgb="FFDDE8F3"/>
      </patternFill>
    </fill>
  </fills>
  <borders count="6">
    <border>
      <left/>
      <right/>
      <top/>
      <bottom/>
      <diagonal/>
    </border>
    <border>
      <left/>
      <right/>
      <top style="thin">
        <color rgb="FF0E2A45"/>
      </top>
      <bottom style="double">
        <color rgb="FF0E2A45"/>
      </bottom>
      <diagonal/>
    </border>
    <border>
      <left style="thin">
        <color rgb="00B3B3B3"/>
      </left>
      <right style="thin">
        <color rgb="00B3B3B3"/>
      </right>
      <top style="thin">
        <color rgb="00B3B3B3"/>
      </top>
      <bottom style="thin">
        <color rgb="FF2A6EA6"/>
      </bottom>
      <diagonal/>
    </border>
    <border>
      <left style="thin">
        <color rgb="00B3B3B3"/>
      </left>
      <right style="thin">
        <color rgb="00B3B3B3"/>
      </right>
      <top style="thin">
        <color rgb="00B3B3B3"/>
      </top>
      <bottom style="thin">
        <color rgb="00B3B3B3"/>
      </bottom>
      <diagonal/>
    </border>
    <border>
      <left/>
      <right/>
      <top/>
      <bottom style="hair">
        <color rgb="FFDCE2EA"/>
      </bottom>
      <diagonal/>
    </border>
    <border>
      <left/>
      <right/>
      <top/>
      <bottom style="thin">
        <color rgb="FF2A6EA6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4" fillId="4" borderId="2" xfId="0" applyFont="1" applyFill="1" applyBorder="1"/>
    <xf numFmtId="0" fontId="5" fillId="4" borderId="2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vertical="top" wrapText="1"/>
    </xf>
    <xf numFmtId="0" fontId="6" fillId="2" borderId="3" xfId="0" applyFont="1" applyFill="1" applyBorder="1"/>
    <xf numFmtId="0" fontId="5" fillId="5" borderId="2" xfId="0" applyFont="1" applyFill="1" applyBorder="1"/>
    <xf numFmtId="0" fontId="5" fillId="5" borderId="2" xfId="0" applyFont="1" applyFill="1" applyBorder="1" applyAlignment="1">
      <alignment vertical="top" wrapText="1"/>
    </xf>
    <xf numFmtId="0" fontId="7" fillId="5" borderId="2" xfId="0" applyFont="1" applyFill="1" applyBorder="1"/>
    <xf numFmtId="0" fontId="8" fillId="2" borderId="4" xfId="0" applyFont="1" applyFill="1" applyBorder="1"/>
    <xf numFmtId="164" fontId="9" fillId="2" borderId="4" xfId="0" applyNumberFormat="1" applyFont="1" applyFill="1" applyBorder="1"/>
    <xf numFmtId="0" fontId="8" fillId="2" borderId="3" xfId="0" applyFont="1" applyFill="1" applyBorder="1"/>
    <xf numFmtId="0" fontId="9" fillId="2" borderId="3" xfId="0" applyFont="1" applyFill="1" applyBorder="1"/>
    <xf numFmtId="3" fontId="10" fillId="2" borderId="3" xfId="0" applyNumberFormat="1" applyFont="1" applyFill="1" applyBorder="1"/>
    <xf numFmtId="165" fontId="10" fillId="2" borderId="3" xfId="0" applyNumberFormat="1" applyFont="1" applyFill="1" applyBorder="1"/>
    <xf numFmtId="166" fontId="11" fillId="2" borderId="3" xfId="0" applyNumberFormat="1" applyFont="1" applyFill="1" applyBorder="1"/>
    <xf numFmtId="164" fontId="9" fillId="2" borderId="3" xfId="0" applyNumberFormat="1" applyFont="1" applyFill="1" applyBorder="1"/>
    <xf numFmtId="166" fontId="10" fillId="2" borderId="3" xfId="0" applyNumberFormat="1" applyFont="1" applyFill="1" applyBorder="1"/>
    <xf numFmtId="0" fontId="12" fillId="2" borderId="3" xfId="0" applyFont="1" applyFill="1" applyBorder="1" applyAlignment="1">
      <alignment horizontal="center"/>
    </xf>
    <xf numFmtId="3" fontId="13" fillId="2" borderId="3" xfId="0" applyNumberFormat="1" applyFont="1" applyFill="1" applyBorder="1"/>
    <xf numFmtId="165" fontId="13" fillId="2" borderId="3" xfId="0" applyNumberFormat="1" applyFont="1" applyFill="1" applyBorder="1"/>
    <xf numFmtId="166" fontId="13" fillId="2" borderId="3" xfId="0" applyNumberFormat="1" applyFont="1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4" fillId="5" borderId="5" xfId="0" applyFont="1" applyFill="1" applyBorder="1"/>
    <xf numFmtId="0" fontId="0" fillId="0" borderId="4" xfId="0" applyBorder="1"/>
    <xf numFmtId="3" fontId="10" fillId="2" borderId="4" xfId="0" applyNumberFormat="1" applyFont="1" applyFill="1" applyBorder="1"/>
    <xf numFmtId="10" fontId="11" fillId="2" borderId="4" xfId="0" applyNumberFormat="1" applyFont="1" applyFill="1" applyBorder="1"/>
    <xf numFmtId="3" fontId="11" fillId="2" borderId="4" xfId="0" applyNumberFormat="1" applyFont="1" applyFill="1" applyBorder="1"/>
    <xf numFmtId="2" fontId="11" fillId="2" borderId="4" xfId="0" applyNumberFormat="1" applyFont="1" applyFill="1" applyBorder="1"/>
    <xf numFmtId="0" fontId="14" fillId="2" borderId="4" xfId="0" applyFont="1" applyFill="1" applyBorder="1"/>
    <xf numFmtId="164" fontId="0" fillId="2" borderId="3" xfId="0" applyNumberFormat="1" applyFill="1" applyBorder="1"/>
    <xf numFmtId="0" fontId="15" fillId="2" borderId="3" xfId="0" applyFont="1" applyFill="1" applyBorder="1"/>
    <xf numFmtId="3" fontId="11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C44"/>
  <sheetViews>
    <sheetView workbookViewId="0">
      <pane xSplit="1" ySplit="4" topLeftCell="B5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6" customWidth="1"/>
    <col min="2" max="2" width="56" customWidth="1"/>
    <col min="3" max="3" width="19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/>
    <row r="4" spans="1:3" x14ac:dyDescent="0.25">
      <c r="A4" s="3" t="s">
        <v>2</v>
      </c>
      <c r="B4" s="4" t="s">
        <v>3</v>
      </c>
      <c r="C4" s="4" t="s">
        <v>4</v>
      </c>
    </row>
    <row r="5" spans="1:3" x14ac:dyDescent="0.25">
      <c r="A5" s="5" t="s">
        <v>5</v>
      </c>
      <c r="B5" s="6"/>
      <c r="C5" s="6"/>
    </row>
    <row r="6" spans="1:3" x14ac:dyDescent="0.25">
      <c r="A6" s="7" t="s">
        <v>6</v>
      </c>
      <c r="B6" s="8" t="s">
        <v>7</v>
      </c>
      <c r="C6" s="9" t="s">
        <v>8</v>
      </c>
    </row>
    <row r="7" spans="1:3" x14ac:dyDescent="0.25">
      <c r="A7" s="7" t="s">
        <v>9</v>
      </c>
      <c r="B7" s="8" t="s">
        <v>10</v>
      </c>
      <c r="C7" s="9" t="s">
        <v>11</v>
      </c>
    </row>
    <row r="8" spans="1:3" x14ac:dyDescent="0.25">
      <c r="A8" s="7" t="s">
        <v>12</v>
      </c>
      <c r="B8" s="8" t="s">
        <v>13</v>
      </c>
      <c r="C8" s="9" t="s">
        <v>11</v>
      </c>
    </row>
    <row r="9" spans="1:3" x14ac:dyDescent="0.25">
      <c r="A9" s="7" t="s">
        <v>14</v>
      </c>
      <c r="B9" s="8" t="s">
        <v>15</v>
      </c>
      <c r="C9" s="9" t="s">
        <v>11</v>
      </c>
    </row>
    <row r="10" spans="1:3" x14ac:dyDescent="0.25">
      <c r="A10" s="7" t="s">
        <v>16</v>
      </c>
      <c r="B10" s="8" t="s">
        <v>17</v>
      </c>
      <c r="C10" s="9" t="s">
        <v>18</v>
      </c>
    </row>
    <row r="11" spans="1:3" x14ac:dyDescent="0.25">
      <c r="A11" s="7" t="s">
        <v>19</v>
      </c>
      <c r="B11" s="8" t="s">
        <v>20</v>
      </c>
      <c r="C11" s="9" t="s">
        <v>11</v>
      </c>
    </row>
    <row r="12" spans="1:3" x14ac:dyDescent="0.25">
      <c r="A12" s="7" t="s">
        <v>21</v>
      </c>
      <c r="B12" s="8" t="s">
        <v>22</v>
      </c>
      <c r="C12" s="9" t="s">
        <v>18</v>
      </c>
    </row>
    <row r="13" spans="1:3" x14ac:dyDescent="0.25">
      <c r="A13" s="5" t="s">
        <v>23</v>
      </c>
      <c r="B13" s="6"/>
      <c r="C13" s="6"/>
    </row>
    <row r="14" spans="1:3" x14ac:dyDescent="0.25">
      <c r="A14" s="7" t="s">
        <v>24</v>
      </c>
      <c r="B14" s="8" t="s">
        <v>25</v>
      </c>
      <c r="C14" s="9" t="s">
        <v>26</v>
      </c>
    </row>
    <row r="15" spans="1:3" x14ac:dyDescent="0.25">
      <c r="A15" s="7" t="s">
        <v>27</v>
      </c>
      <c r="B15" s="8" t="s">
        <v>28</v>
      </c>
      <c r="C15" s="9" t="s">
        <v>26</v>
      </c>
    </row>
    <row r="16" spans="1:3" x14ac:dyDescent="0.25">
      <c r="A16" s="7" t="s">
        <v>29</v>
      </c>
      <c r="B16" s="8" t="s">
        <v>30</v>
      </c>
      <c r="C16" s="9" t="s">
        <v>26</v>
      </c>
    </row>
    <row r="17" spans="1:3" x14ac:dyDescent="0.25">
      <c r="A17" s="7" t="s">
        <v>31</v>
      </c>
      <c r="B17" s="8" t="s">
        <v>32</v>
      </c>
      <c r="C17" s="9" t="s">
        <v>33</v>
      </c>
    </row>
    <row r="18" spans="1:3" x14ac:dyDescent="0.25">
      <c r="A18" s="5" t="s">
        <v>34</v>
      </c>
      <c r="B18" s="6"/>
      <c r="C18" s="6"/>
    </row>
    <row r="19" spans="1:3" x14ac:dyDescent="0.25">
      <c r="A19" s="7" t="s">
        <v>35</v>
      </c>
      <c r="B19" s="8" t="s">
        <v>36</v>
      </c>
      <c r="C19" s="9" t="s">
        <v>37</v>
      </c>
    </row>
    <row r="20" spans="1:3" x14ac:dyDescent="0.25">
      <c r="A20" s="7" t="s">
        <v>38</v>
      </c>
      <c r="B20" s="8" t="s">
        <v>39</v>
      </c>
      <c r="C20" s="9" t="s">
        <v>37</v>
      </c>
    </row>
    <row r="21" spans="1:3" x14ac:dyDescent="0.25">
      <c r="A21" s="7" t="s">
        <v>40</v>
      </c>
      <c r="B21" s="8" t="s">
        <v>41</v>
      </c>
      <c r="C21" s="9" t="s">
        <v>37</v>
      </c>
    </row>
    <row r="22" spans="1:3" x14ac:dyDescent="0.25">
      <c r="A22" s="7" t="s">
        <v>42</v>
      </c>
      <c r="B22" s="8" t="s">
        <v>43</v>
      </c>
      <c r="C22" s="9" t="s">
        <v>44</v>
      </c>
    </row>
    <row r="23" spans="1:3" x14ac:dyDescent="0.25">
      <c r="A23" s="5" t="s">
        <v>45</v>
      </c>
      <c r="B23" s="6"/>
      <c r="C23" s="6"/>
    </row>
    <row r="24" spans="1:3" x14ac:dyDescent="0.25">
      <c r="A24" s="7" t="s">
        <v>46</v>
      </c>
      <c r="B24" s="8" t="s">
        <v>47</v>
      </c>
      <c r="C24" s="9" t="s">
        <v>48</v>
      </c>
    </row>
    <row r="25" spans="1:3" x14ac:dyDescent="0.25">
      <c r="A25" s="7" t="s">
        <v>49</v>
      </c>
      <c r="B25" s="8" t="s">
        <v>50</v>
      </c>
      <c r="C25" s="9" t="s">
        <v>51</v>
      </c>
    </row>
    <row r="26" spans="1:3" x14ac:dyDescent="0.25">
      <c r="A26" s="7" t="s">
        <v>52</v>
      </c>
      <c r="B26" s="8" t="s">
        <v>53</v>
      </c>
      <c r="C26" s="9" t="s">
        <v>11</v>
      </c>
    </row>
    <row r="27" spans="1:3" x14ac:dyDescent="0.25">
      <c r="A27" s="7" t="s">
        <v>54</v>
      </c>
      <c r="B27" s="8" t="s">
        <v>55</v>
      </c>
      <c r="C27" s="9" t="s">
        <v>56</v>
      </c>
    </row>
    <row r="28" spans="1:3" x14ac:dyDescent="0.25">
      <c r="A28" s="7" t="s">
        <v>57</v>
      </c>
      <c r="B28" s="8" t="s">
        <v>58</v>
      </c>
      <c r="C28" s="9" t="s">
        <v>59</v>
      </c>
    </row>
    <row r="29" spans="1:3" x14ac:dyDescent="0.25">
      <c r="A29" s="5" t="s">
        <v>60</v>
      </c>
      <c r="B29" s="6"/>
      <c r="C29" s="6"/>
    </row>
    <row r="30" spans="1:3" x14ac:dyDescent="0.25">
      <c r="A30" s="7" t="s">
        <v>61</v>
      </c>
      <c r="B30" s="8" t="s">
        <v>62</v>
      </c>
      <c r="C30" s="9" t="s">
        <v>63</v>
      </c>
    </row>
    <row r="31" spans="1:3" x14ac:dyDescent="0.25">
      <c r="A31" s="7" t="s">
        <v>64</v>
      </c>
      <c r="B31" s="8" t="s">
        <v>65</v>
      </c>
      <c r="C31" s="9" t="s">
        <v>63</v>
      </c>
    </row>
    <row r="32" spans="1:3" x14ac:dyDescent="0.25">
      <c r="A32" s="7" t="s">
        <v>66</v>
      </c>
      <c r="B32" s="8" t="s">
        <v>67</v>
      </c>
      <c r="C32" s="9" t="s">
        <v>63</v>
      </c>
    </row>
    <row r="33" spans="1:3" x14ac:dyDescent="0.25">
      <c r="A33" s="7" t="s">
        <v>68</v>
      </c>
      <c r="B33" s="8" t="s">
        <v>69</v>
      </c>
      <c r="C33" s="9" t="s">
        <v>63</v>
      </c>
    </row>
    <row r="34" spans="1:3" x14ac:dyDescent="0.25">
      <c r="A34" s="7" t="s">
        <v>70</v>
      </c>
      <c r="B34" s="8" t="s">
        <v>71</v>
      </c>
      <c r="C34" s="9" t="s">
        <v>63</v>
      </c>
    </row>
    <row r="35" spans="1:3" x14ac:dyDescent="0.25">
      <c r="A35" s="5" t="s">
        <v>72</v>
      </c>
      <c r="B35" s="6"/>
      <c r="C35" s="6"/>
    </row>
    <row r="36" spans="1:3" x14ac:dyDescent="0.25">
      <c r="A36" s="7" t="s">
        <v>73</v>
      </c>
      <c r="B36" s="8" t="s">
        <v>74</v>
      </c>
      <c r="C36" s="9" t="s">
        <v>75</v>
      </c>
    </row>
    <row r="37" spans="1:3" x14ac:dyDescent="0.25">
      <c r="A37" s="7" t="s">
        <v>76</v>
      </c>
      <c r="B37" s="8" t="s">
        <v>77</v>
      </c>
      <c r="C37" s="9" t="s">
        <v>78</v>
      </c>
    </row>
    <row r="38" spans="1:3" x14ac:dyDescent="0.25">
      <c r="A38" s="7" t="s">
        <v>79</v>
      </c>
      <c r="B38" s="8" t="s">
        <v>80</v>
      </c>
      <c r="C38" s="9" t="s">
        <v>81</v>
      </c>
    </row>
    <row r="39" spans="1:3" x14ac:dyDescent="0.25">
      <c r="A39" s="7" t="s">
        <v>82</v>
      </c>
      <c r="B39" s="8" t="s">
        <v>83</v>
      </c>
      <c r="C39" s="9" t="s">
        <v>84</v>
      </c>
    </row>
    <row r="40" spans="1:3" x14ac:dyDescent="0.25">
      <c r="A40" s="10" t="s">
        <v>85</v>
      </c>
      <c r="B40" s="11" t="s">
        <v>86</v>
      </c>
      <c r="C40" s="12" t="s">
        <v>87</v>
      </c>
    </row>
    <row r="41" spans="1:3" x14ac:dyDescent="0.25">
      <c r="A41" s="7" t="s">
        <v>88</v>
      </c>
      <c r="B41" s="8" t="s">
        <v>89</v>
      </c>
      <c r="C41" s="9" t="s">
        <v>90</v>
      </c>
    </row>
    <row r="42" spans="1:3" x14ac:dyDescent="0.25">
      <c r="A42" s="5" t="s">
        <v>91</v>
      </c>
      <c r="B42" s="6"/>
      <c r="C42" s="6"/>
    </row>
    <row r="43" spans="1:3" x14ac:dyDescent="0.25">
      <c r="A43" s="7" t="s">
        <v>92</v>
      </c>
      <c r="B43" s="8" t="s">
        <v>93</v>
      </c>
      <c r="C43" s="9" t="s">
        <v>94</v>
      </c>
    </row>
    <row r="44" spans="1:3" x14ac:dyDescent="0.25">
      <c r="A44" s="7" t="s">
        <v>95</v>
      </c>
      <c r="B44" s="8" t="s">
        <v>96</v>
      </c>
      <c r="C44" s="9" t="s">
        <v>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C46"/>
  <sheetViews>
    <sheetView workbookViewId="0">
      <pane xSplit="1" ySplit="4" topLeftCell="B5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6" customWidth="1"/>
    <col min="2" max="2" width="56" customWidth="1"/>
    <col min="3" max="3" width="19" customWidth="1"/>
  </cols>
  <sheetData>
    <row r="1" spans="1:3" x14ac:dyDescent="0.25">
      <c r="A1" s="1" t="s">
        <v>97</v>
      </c>
    </row>
    <row r="2" spans="1:3" x14ac:dyDescent="0.25">
      <c r="A2" s="2" t="s">
        <v>1</v>
      </c>
    </row>
    <row r="3" spans="1:3" x14ac:dyDescent="0.25"/>
    <row r="4" spans="1:3" x14ac:dyDescent="0.25">
      <c r="A4" s="3" t="s">
        <v>2</v>
      </c>
      <c r="B4" s="4" t="s">
        <v>3</v>
      </c>
      <c r="C4" s="4" t="s">
        <v>4</v>
      </c>
    </row>
    <row r="5" spans="1:3" x14ac:dyDescent="0.25">
      <c r="A5" s="5" t="s">
        <v>5</v>
      </c>
      <c r="B5" s="6"/>
      <c r="C5" s="6"/>
    </row>
    <row r="6" spans="1:3" x14ac:dyDescent="0.25">
      <c r="A6" s="7" t="s">
        <v>6</v>
      </c>
      <c r="B6" s="8" t="s">
        <v>98</v>
      </c>
      <c r="C6" s="9" t="s">
        <v>99</v>
      </c>
    </row>
    <row r="7" spans="1:3" x14ac:dyDescent="0.25">
      <c r="A7" s="7" t="s">
        <v>9</v>
      </c>
      <c r="B7" s="8" t="s">
        <v>10</v>
      </c>
      <c r="C7" s="9" t="s">
        <v>100</v>
      </c>
    </row>
    <row r="8" spans="1:3" x14ac:dyDescent="0.25">
      <c r="A8" s="7" t="s">
        <v>12</v>
      </c>
      <c r="B8" s="8" t="s">
        <v>101</v>
      </c>
      <c r="C8" s="9" t="s">
        <v>100</v>
      </c>
    </row>
    <row r="9" spans="1:3" x14ac:dyDescent="0.25">
      <c r="A9" s="7" t="s">
        <v>14</v>
      </c>
      <c r="B9" s="8" t="s">
        <v>102</v>
      </c>
      <c r="C9" s="9" t="s">
        <v>100</v>
      </c>
    </row>
    <row r="10" spans="1:3" x14ac:dyDescent="0.25">
      <c r="A10" s="7" t="s">
        <v>16</v>
      </c>
      <c r="B10" s="8" t="s">
        <v>103</v>
      </c>
      <c r="C10" s="9" t="s">
        <v>104</v>
      </c>
    </row>
    <row r="11" spans="1:3" x14ac:dyDescent="0.25">
      <c r="A11" s="7" t="s">
        <v>19</v>
      </c>
      <c r="B11" s="8" t="s">
        <v>105</v>
      </c>
      <c r="C11" s="9" t="s">
        <v>104</v>
      </c>
    </row>
    <row r="12" spans="1:3" x14ac:dyDescent="0.25">
      <c r="A12" s="7" t="s">
        <v>21</v>
      </c>
      <c r="B12" s="8" t="s">
        <v>22</v>
      </c>
      <c r="C12" s="9" t="s">
        <v>104</v>
      </c>
    </row>
    <row r="13" spans="1:3" x14ac:dyDescent="0.25">
      <c r="A13" s="5" t="s">
        <v>23</v>
      </c>
      <c r="B13" s="6"/>
      <c r="C13" s="6"/>
    </row>
    <row r="14" spans="1:3" x14ac:dyDescent="0.25">
      <c r="A14" s="7" t="s">
        <v>24</v>
      </c>
      <c r="B14" s="8" t="s">
        <v>106</v>
      </c>
      <c r="C14" s="9" t="s">
        <v>107</v>
      </c>
    </row>
    <row r="15" spans="1:3" x14ac:dyDescent="0.25">
      <c r="A15" s="7" t="s">
        <v>27</v>
      </c>
      <c r="B15" s="8" t="s">
        <v>108</v>
      </c>
      <c r="C15" s="9" t="s">
        <v>107</v>
      </c>
    </row>
    <row r="16" spans="1:3" x14ac:dyDescent="0.25">
      <c r="A16" s="7" t="s">
        <v>29</v>
      </c>
      <c r="B16" s="8" t="s">
        <v>109</v>
      </c>
      <c r="C16" s="9" t="s">
        <v>107</v>
      </c>
    </row>
    <row r="17" spans="1:3" x14ac:dyDescent="0.25">
      <c r="A17" s="7" t="s">
        <v>110</v>
      </c>
      <c r="B17" s="8" t="s">
        <v>111</v>
      </c>
      <c r="C17" s="9" t="s">
        <v>112</v>
      </c>
    </row>
    <row r="18" spans="1:3" x14ac:dyDescent="0.25">
      <c r="A18" s="7" t="s">
        <v>31</v>
      </c>
      <c r="B18" s="8" t="s">
        <v>113</v>
      </c>
      <c r="C18" s="9" t="s">
        <v>114</v>
      </c>
    </row>
    <row r="19" spans="1:3" x14ac:dyDescent="0.25">
      <c r="A19" s="5" t="s">
        <v>34</v>
      </c>
      <c r="B19" s="6"/>
      <c r="C19" s="6"/>
    </row>
    <row r="20" spans="1:3" x14ac:dyDescent="0.25">
      <c r="A20" s="7" t="s">
        <v>115</v>
      </c>
      <c r="B20" s="8" t="s">
        <v>116</v>
      </c>
      <c r="C20" s="9" t="s">
        <v>117</v>
      </c>
    </row>
    <row r="21" spans="1:3" x14ac:dyDescent="0.25">
      <c r="A21" s="7" t="s">
        <v>118</v>
      </c>
      <c r="B21" s="8" t="s">
        <v>119</v>
      </c>
      <c r="C21" s="9" t="s">
        <v>117</v>
      </c>
    </row>
    <row r="22" spans="1:3" x14ac:dyDescent="0.25">
      <c r="A22" s="7" t="s">
        <v>120</v>
      </c>
      <c r="B22" s="8" t="s">
        <v>121</v>
      </c>
      <c r="C22" s="9" t="s">
        <v>117</v>
      </c>
    </row>
    <row r="23" spans="1:3" x14ac:dyDescent="0.25">
      <c r="A23" s="7" t="s">
        <v>122</v>
      </c>
      <c r="B23" s="8" t="s">
        <v>123</v>
      </c>
      <c r="C23" s="9" t="s">
        <v>117</v>
      </c>
    </row>
    <row r="24" spans="1:3" x14ac:dyDescent="0.25">
      <c r="A24" s="7" t="s">
        <v>124</v>
      </c>
      <c r="B24" s="8" t="s">
        <v>125</v>
      </c>
      <c r="C24" s="9" t="s">
        <v>117</v>
      </c>
    </row>
    <row r="25" spans="1:3" x14ac:dyDescent="0.25">
      <c r="A25" s="7" t="s">
        <v>126</v>
      </c>
      <c r="B25" s="8" t="s">
        <v>127</v>
      </c>
      <c r="C25" s="9" t="s">
        <v>117</v>
      </c>
    </row>
    <row r="26" spans="1:3" x14ac:dyDescent="0.25">
      <c r="A26" s="7" t="s">
        <v>128</v>
      </c>
      <c r="B26" s="8" t="s">
        <v>129</v>
      </c>
      <c r="C26" s="9" t="s">
        <v>117</v>
      </c>
    </row>
    <row r="27" spans="1:3" x14ac:dyDescent="0.25">
      <c r="A27" s="7" t="s">
        <v>40</v>
      </c>
      <c r="B27" s="8" t="s">
        <v>130</v>
      </c>
      <c r="C27" s="9" t="s">
        <v>117</v>
      </c>
    </row>
    <row r="28" spans="1:3" x14ac:dyDescent="0.25">
      <c r="A28" s="7" t="s">
        <v>42</v>
      </c>
      <c r="B28" s="8" t="s">
        <v>131</v>
      </c>
      <c r="C28" s="9" t="s">
        <v>132</v>
      </c>
    </row>
    <row r="29" spans="1:3" x14ac:dyDescent="0.25">
      <c r="A29" s="5" t="s">
        <v>45</v>
      </c>
      <c r="B29" s="6"/>
      <c r="C29" s="6"/>
    </row>
    <row r="30" spans="1:3" x14ac:dyDescent="0.25">
      <c r="A30" s="7" t="s">
        <v>46</v>
      </c>
      <c r="B30" s="8" t="s">
        <v>133</v>
      </c>
      <c r="C30" s="9" t="s">
        <v>134</v>
      </c>
    </row>
    <row r="31" spans="1:3" x14ac:dyDescent="0.25">
      <c r="A31" s="7" t="s">
        <v>49</v>
      </c>
      <c r="B31" s="8" t="s">
        <v>135</v>
      </c>
      <c r="C31" s="9" t="s">
        <v>136</v>
      </c>
    </row>
    <row r="32" spans="1:3" x14ac:dyDescent="0.25">
      <c r="A32" s="7" t="s">
        <v>52</v>
      </c>
      <c r="B32" s="8" t="s">
        <v>137</v>
      </c>
      <c r="C32" s="9" t="s">
        <v>100</v>
      </c>
    </row>
    <row r="33" spans="1:3" x14ac:dyDescent="0.25">
      <c r="A33" s="7" t="s">
        <v>54</v>
      </c>
      <c r="B33" s="8" t="s">
        <v>138</v>
      </c>
      <c r="C33" s="9" t="s">
        <v>139</v>
      </c>
    </row>
    <row r="34" spans="1:3" x14ac:dyDescent="0.25">
      <c r="A34" s="5" t="s">
        <v>60</v>
      </c>
      <c r="B34" s="6"/>
      <c r="C34" s="6"/>
    </row>
    <row r="35" spans="1:3" x14ac:dyDescent="0.25">
      <c r="A35" s="7" t="s">
        <v>140</v>
      </c>
      <c r="B35" s="8" t="s">
        <v>141</v>
      </c>
      <c r="C35" s="9" t="s">
        <v>142</v>
      </c>
    </row>
    <row r="36" spans="1:3" x14ac:dyDescent="0.25">
      <c r="A36" s="7" t="s">
        <v>143</v>
      </c>
      <c r="B36" s="8" t="s">
        <v>144</v>
      </c>
      <c r="C36" s="9" t="s">
        <v>142</v>
      </c>
    </row>
    <row r="37" spans="1:3" x14ac:dyDescent="0.25">
      <c r="A37" s="7" t="s">
        <v>145</v>
      </c>
      <c r="B37" s="8" t="s">
        <v>146</v>
      </c>
      <c r="C37" s="9" t="s">
        <v>147</v>
      </c>
    </row>
    <row r="38" spans="1:3" x14ac:dyDescent="0.25">
      <c r="A38" s="5" t="s">
        <v>72</v>
      </c>
      <c r="B38" s="6"/>
      <c r="C38" s="6"/>
    </row>
    <row r="39" spans="1:3" x14ac:dyDescent="0.25">
      <c r="A39" s="7" t="s">
        <v>73</v>
      </c>
      <c r="B39" s="8" t="s">
        <v>148</v>
      </c>
      <c r="C39" s="9" t="s">
        <v>149</v>
      </c>
    </row>
    <row r="40" spans="1:3" x14ac:dyDescent="0.25">
      <c r="A40" s="7" t="s">
        <v>150</v>
      </c>
      <c r="B40" s="8" t="s">
        <v>151</v>
      </c>
      <c r="C40" s="9" t="s">
        <v>152</v>
      </c>
    </row>
    <row r="41" spans="1:3" x14ac:dyDescent="0.25">
      <c r="A41" s="7" t="s">
        <v>79</v>
      </c>
      <c r="B41" s="8" t="s">
        <v>153</v>
      </c>
      <c r="C41" s="9" t="s">
        <v>154</v>
      </c>
    </row>
    <row r="42" spans="1:3" x14ac:dyDescent="0.25">
      <c r="A42" s="7" t="s">
        <v>155</v>
      </c>
      <c r="B42" s="8" t="s">
        <v>156</v>
      </c>
      <c r="C42" s="9" t="s">
        <v>157</v>
      </c>
    </row>
    <row r="43" spans="1:3" x14ac:dyDescent="0.25">
      <c r="A43" s="7" t="s">
        <v>82</v>
      </c>
      <c r="B43" s="8" t="s">
        <v>158</v>
      </c>
      <c r="C43" s="9" t="s">
        <v>159</v>
      </c>
    </row>
    <row r="44" spans="1:3" x14ac:dyDescent="0.25">
      <c r="A44" s="5" t="s">
        <v>91</v>
      </c>
      <c r="B44" s="6"/>
      <c r="C44" s="6"/>
    </row>
    <row r="45" spans="1:3" x14ac:dyDescent="0.25">
      <c r="A45" s="7" t="s">
        <v>92</v>
      </c>
      <c r="B45" s="8" t="s">
        <v>93</v>
      </c>
      <c r="C45" s="9" t="s">
        <v>160</v>
      </c>
    </row>
    <row r="46" spans="1:3" x14ac:dyDescent="0.25">
      <c r="A46" s="7" t="s">
        <v>95</v>
      </c>
      <c r="B46" s="8" t="s">
        <v>161</v>
      </c>
      <c r="C46" s="9" t="s">
        <v>160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C43"/>
  <sheetViews>
    <sheetView workbookViewId="0">
      <pane xSplit="1" ySplit="4" topLeftCell="B5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6" customWidth="1"/>
    <col min="2" max="2" width="56" customWidth="1"/>
    <col min="3" max="3" width="19" customWidth="1"/>
  </cols>
  <sheetData>
    <row r="1" spans="1:3" x14ac:dyDescent="0.25">
      <c r="A1" s="1" t="s">
        <v>162</v>
      </c>
    </row>
    <row r="2" spans="1:3" x14ac:dyDescent="0.25">
      <c r="A2" s="2" t="s">
        <v>1</v>
      </c>
    </row>
    <row r="3" spans="1:3" x14ac:dyDescent="0.25"/>
    <row r="4" spans="1:3" x14ac:dyDescent="0.25">
      <c r="A4" s="3" t="s">
        <v>2</v>
      </c>
      <c r="B4" s="4" t="s">
        <v>3</v>
      </c>
      <c r="C4" s="4" t="s">
        <v>4</v>
      </c>
    </row>
    <row r="5" spans="1:3" x14ac:dyDescent="0.25">
      <c r="A5" s="5" t="s">
        <v>5</v>
      </c>
      <c r="B5" s="6"/>
      <c r="C5" s="6"/>
    </row>
    <row r="6" spans="1:3" x14ac:dyDescent="0.25">
      <c r="A6" s="7" t="s">
        <v>6</v>
      </c>
      <c r="B6" s="8" t="s">
        <v>163</v>
      </c>
      <c r="C6" s="9" t="s">
        <v>164</v>
      </c>
    </row>
    <row r="7" spans="1:3" x14ac:dyDescent="0.25">
      <c r="A7" s="7" t="s">
        <v>9</v>
      </c>
      <c r="B7" s="8" t="s">
        <v>10</v>
      </c>
      <c r="C7" s="9" t="s">
        <v>165</v>
      </c>
    </row>
    <row r="8" spans="1:3" x14ac:dyDescent="0.25">
      <c r="A8" s="7" t="s">
        <v>12</v>
      </c>
      <c r="B8" s="8" t="s">
        <v>166</v>
      </c>
      <c r="C8" s="9" t="s">
        <v>165</v>
      </c>
    </row>
    <row r="9" spans="1:3" x14ac:dyDescent="0.25">
      <c r="A9" s="7" t="s">
        <v>167</v>
      </c>
      <c r="B9" s="8" t="s">
        <v>168</v>
      </c>
      <c r="C9" s="9" t="s">
        <v>169</v>
      </c>
    </row>
    <row r="10" spans="1:3" x14ac:dyDescent="0.25">
      <c r="A10" s="7" t="s">
        <v>16</v>
      </c>
      <c r="B10" s="8" t="s">
        <v>170</v>
      </c>
      <c r="C10" s="9" t="s">
        <v>171</v>
      </c>
    </row>
    <row r="11" spans="1:3" x14ac:dyDescent="0.25">
      <c r="A11" s="7" t="s">
        <v>19</v>
      </c>
      <c r="B11" s="8" t="s">
        <v>172</v>
      </c>
      <c r="C11" s="9" t="s">
        <v>171</v>
      </c>
    </row>
    <row r="12" spans="1:3" x14ac:dyDescent="0.25">
      <c r="A12" s="7" t="s">
        <v>21</v>
      </c>
      <c r="B12" s="8" t="s">
        <v>22</v>
      </c>
      <c r="C12" s="9" t="s">
        <v>171</v>
      </c>
    </row>
    <row r="13" spans="1:3" x14ac:dyDescent="0.25">
      <c r="A13" s="5" t="s">
        <v>23</v>
      </c>
      <c r="B13" s="6"/>
      <c r="C13" s="6"/>
    </row>
    <row r="14" spans="1:3" x14ac:dyDescent="0.25">
      <c r="A14" s="7" t="s">
        <v>24</v>
      </c>
      <c r="B14" s="8" t="s">
        <v>173</v>
      </c>
      <c r="C14" s="9" t="s">
        <v>174</v>
      </c>
    </row>
    <row r="15" spans="1:3" x14ac:dyDescent="0.25">
      <c r="A15" s="7" t="s">
        <v>27</v>
      </c>
      <c r="B15" s="8" t="s">
        <v>175</v>
      </c>
      <c r="C15" s="9" t="s">
        <v>174</v>
      </c>
    </row>
    <row r="16" spans="1:3" x14ac:dyDescent="0.25">
      <c r="A16" s="7" t="s">
        <v>29</v>
      </c>
      <c r="B16" s="8" t="s">
        <v>176</v>
      </c>
      <c r="C16" s="9" t="s">
        <v>174</v>
      </c>
    </row>
    <row r="17" spans="1:3" x14ac:dyDescent="0.25">
      <c r="A17" s="7" t="s">
        <v>110</v>
      </c>
      <c r="B17" s="8" t="s">
        <v>177</v>
      </c>
      <c r="C17" s="9" t="s">
        <v>178</v>
      </c>
    </row>
    <row r="18" spans="1:3" x14ac:dyDescent="0.25">
      <c r="A18" s="7" t="s">
        <v>31</v>
      </c>
      <c r="B18" s="8" t="s">
        <v>113</v>
      </c>
      <c r="C18" s="9" t="s">
        <v>179</v>
      </c>
    </row>
    <row r="19" spans="1:3" x14ac:dyDescent="0.25">
      <c r="A19" s="5" t="s">
        <v>34</v>
      </c>
      <c r="B19" s="6"/>
      <c r="C19" s="6"/>
    </row>
    <row r="20" spans="1:3" x14ac:dyDescent="0.25">
      <c r="A20" s="7" t="s">
        <v>115</v>
      </c>
      <c r="B20" s="8" t="s">
        <v>180</v>
      </c>
      <c r="C20" s="9" t="s">
        <v>181</v>
      </c>
    </row>
    <row r="21" spans="1:3" x14ac:dyDescent="0.25">
      <c r="A21" s="7" t="s">
        <v>118</v>
      </c>
      <c r="B21" s="8" t="s">
        <v>182</v>
      </c>
      <c r="C21" s="9" t="s">
        <v>181</v>
      </c>
    </row>
    <row r="22" spans="1:3" x14ac:dyDescent="0.25">
      <c r="A22" s="7" t="s">
        <v>120</v>
      </c>
      <c r="B22" s="8" t="s">
        <v>183</v>
      </c>
      <c r="C22" s="9" t="s">
        <v>181</v>
      </c>
    </row>
    <row r="23" spans="1:3" x14ac:dyDescent="0.25">
      <c r="A23" s="7" t="s">
        <v>122</v>
      </c>
      <c r="B23" s="8" t="s">
        <v>184</v>
      </c>
      <c r="C23" s="9" t="s">
        <v>181</v>
      </c>
    </row>
    <row r="24" spans="1:3" x14ac:dyDescent="0.25">
      <c r="A24" s="7" t="s">
        <v>124</v>
      </c>
      <c r="B24" s="8" t="s">
        <v>185</v>
      </c>
      <c r="C24" s="9" t="s">
        <v>181</v>
      </c>
    </row>
    <row r="25" spans="1:3" x14ac:dyDescent="0.25">
      <c r="A25" s="7" t="s">
        <v>40</v>
      </c>
      <c r="B25" s="8" t="s">
        <v>186</v>
      </c>
      <c r="C25" s="9" t="s">
        <v>181</v>
      </c>
    </row>
    <row r="26" spans="1:3" x14ac:dyDescent="0.25">
      <c r="A26" s="7" t="s">
        <v>42</v>
      </c>
      <c r="B26" s="8" t="s">
        <v>131</v>
      </c>
      <c r="C26" s="9" t="s">
        <v>187</v>
      </c>
    </row>
    <row r="27" spans="1:3" x14ac:dyDescent="0.25">
      <c r="A27" s="5" t="s">
        <v>45</v>
      </c>
      <c r="B27" s="6"/>
      <c r="C27" s="6"/>
    </row>
    <row r="28" spans="1:3" x14ac:dyDescent="0.25">
      <c r="A28" s="7" t="s">
        <v>46</v>
      </c>
      <c r="B28" s="8" t="s">
        <v>188</v>
      </c>
      <c r="C28" s="9" t="s">
        <v>189</v>
      </c>
    </row>
    <row r="29" spans="1:3" x14ac:dyDescent="0.25">
      <c r="A29" s="7" t="s">
        <v>49</v>
      </c>
      <c r="B29" s="8" t="s">
        <v>190</v>
      </c>
      <c r="C29" s="9" t="s">
        <v>191</v>
      </c>
    </row>
    <row r="30" spans="1:3" x14ac:dyDescent="0.25">
      <c r="A30" s="7" t="s">
        <v>52</v>
      </c>
      <c r="B30" s="8" t="s">
        <v>192</v>
      </c>
      <c r="C30" s="9" t="s">
        <v>165</v>
      </c>
    </row>
    <row r="31" spans="1:3" x14ac:dyDescent="0.25">
      <c r="A31" s="5" t="s">
        <v>60</v>
      </c>
      <c r="B31" s="6"/>
      <c r="C31" s="6"/>
    </row>
    <row r="32" spans="1:3" x14ac:dyDescent="0.25">
      <c r="A32" s="7" t="s">
        <v>140</v>
      </c>
      <c r="B32" s="8" t="s">
        <v>193</v>
      </c>
      <c r="C32" s="9" t="s">
        <v>194</v>
      </c>
    </row>
    <row r="33" spans="1:3" x14ac:dyDescent="0.25">
      <c r="A33" s="7" t="s">
        <v>195</v>
      </c>
      <c r="B33" s="8" t="s">
        <v>196</v>
      </c>
      <c r="C33" s="9" t="s">
        <v>194</v>
      </c>
    </row>
    <row r="34" spans="1:3" x14ac:dyDescent="0.25">
      <c r="A34" s="7" t="s">
        <v>197</v>
      </c>
      <c r="B34" s="8" t="s">
        <v>198</v>
      </c>
      <c r="C34" s="9" t="s">
        <v>199</v>
      </c>
    </row>
    <row r="35" spans="1:3" x14ac:dyDescent="0.25">
      <c r="A35" s="5" t="s">
        <v>72</v>
      </c>
      <c r="B35" s="6"/>
      <c r="C35" s="6"/>
    </row>
    <row r="36" spans="1:3" x14ac:dyDescent="0.25">
      <c r="A36" s="7" t="s">
        <v>73</v>
      </c>
      <c r="B36" s="8" t="s">
        <v>200</v>
      </c>
      <c r="C36" s="9" t="s">
        <v>201</v>
      </c>
    </row>
    <row r="37" spans="1:3" x14ac:dyDescent="0.25">
      <c r="A37" s="7" t="s">
        <v>150</v>
      </c>
      <c r="B37" s="8" t="s">
        <v>151</v>
      </c>
      <c r="C37" s="9" t="s">
        <v>202</v>
      </c>
    </row>
    <row r="38" spans="1:3" x14ac:dyDescent="0.25">
      <c r="A38" s="7" t="s">
        <v>79</v>
      </c>
      <c r="B38" s="8" t="s">
        <v>203</v>
      </c>
      <c r="C38" s="9" t="s">
        <v>204</v>
      </c>
    </row>
    <row r="39" spans="1:3" x14ac:dyDescent="0.25">
      <c r="A39" s="7" t="s">
        <v>155</v>
      </c>
      <c r="B39" s="8" t="s">
        <v>205</v>
      </c>
      <c r="C39" s="9" t="s">
        <v>206</v>
      </c>
    </row>
    <row r="40" spans="1:3" x14ac:dyDescent="0.25">
      <c r="A40" s="7" t="s">
        <v>82</v>
      </c>
      <c r="B40" s="8" t="s">
        <v>158</v>
      </c>
      <c r="C40" s="9" t="s">
        <v>207</v>
      </c>
    </row>
    <row r="41" spans="1:3" x14ac:dyDescent="0.25">
      <c r="A41" s="5" t="s">
        <v>91</v>
      </c>
      <c r="B41" s="6"/>
      <c r="C41" s="6"/>
    </row>
    <row r="42" spans="1:3" x14ac:dyDescent="0.25">
      <c r="A42" s="7" t="s">
        <v>92</v>
      </c>
      <c r="B42" s="8" t="s">
        <v>93</v>
      </c>
      <c r="C42" s="9" t="s">
        <v>208</v>
      </c>
    </row>
    <row r="43" spans="1:3" x14ac:dyDescent="0.25">
      <c r="A43" s="7" t="s">
        <v>95</v>
      </c>
      <c r="B43" s="8" t="s">
        <v>209</v>
      </c>
      <c r="C43" s="9" t="s">
        <v>208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workbookViewId="0">
      <pane xSplit="1" ySplit="5" topLeftCell="B6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6" customWidth="1"/>
    <col min="2" max="2" width="48" customWidth="1"/>
    <col min="3" max="3" width="25" customWidth="1"/>
    <col min="5" max="5" width="14" customWidth="1"/>
    <col min="6" max="6" width="13" customWidth="1"/>
    <col min="7" max="7" width="26" customWidth="1"/>
  </cols>
  <sheetData>
    <row r="1" spans="1:8" x14ac:dyDescent="0.25">
      <c r="A1" s="1" t="s">
        <v>210</v>
      </c>
    </row>
    <row r="2" spans="1:8" x14ac:dyDescent="0.25">
      <c r="A2" s="2" t="s">
        <v>211</v>
      </c>
    </row>
    <row r="3" spans="1:8" x14ac:dyDescent="0.25">
      <c r="A3" s="13" t="s">
        <v>212</v>
      </c>
      <c r="B3" s="14">
        <v>46203</v>
      </c>
    </row>
    <row r="4" spans="1:8" x14ac:dyDescent="0.25"/>
    <row r="5" spans="1:8" x14ac:dyDescent="0.25">
      <c r="A5" s="3" t="s">
        <v>213</v>
      </c>
      <c r="B5" s="4" t="s">
        <v>12</v>
      </c>
      <c r="C5" s="4" t="s">
        <v>16</v>
      </c>
      <c r="D5" s="4" t="s">
        <v>214</v>
      </c>
      <c r="E5" s="4" t="s">
        <v>215</v>
      </c>
      <c r="F5" s="4" t="s">
        <v>216</v>
      </c>
      <c r="G5" s="4" t="s">
        <v>217</v>
      </c>
      <c r="H5" s="4" t="s">
        <v>218</v>
      </c>
    </row>
    <row r="6" spans="1:8" x14ac:dyDescent="0.25">
      <c r="A6" s="15" t="s">
        <v>219</v>
      </c>
      <c r="B6" s="16" t="s">
        <v>220</v>
      </c>
      <c r="C6" s="16" t="s">
        <v>221</v>
      </c>
      <c r="D6" s="17">
        <v>10880</v>
      </c>
      <c r="E6" s="18">
        <v>28.5</v>
      </c>
      <c r="F6" s="19">
        <f>D6*E6</f>
        <v>310080</v>
      </c>
      <c r="G6" s="20">
        <v>48272</v>
      </c>
      <c r="H6" s="21">
        <v>0</v>
      </c>
    </row>
    <row r="7" spans="1:8" x14ac:dyDescent="0.25">
      <c r="A7" s="15" t="s">
        <v>222</v>
      </c>
      <c r="B7" s="16" t="s">
        <v>223</v>
      </c>
      <c r="C7" s="16" t="s">
        <v>224</v>
      </c>
      <c r="D7" s="17">
        <v>6450</v>
      </c>
      <c r="E7" s="18">
        <v>25.6</v>
      </c>
      <c r="F7" s="19">
        <f>D7*E7</f>
        <v>165120</v>
      </c>
      <c r="G7" s="20">
        <v>47726</v>
      </c>
      <c r="H7" s="21">
        <v>25800</v>
      </c>
    </row>
    <row r="8" spans="1:8" x14ac:dyDescent="0.25">
      <c r="A8" s="15" t="s">
        <v>225</v>
      </c>
      <c r="B8" s="16" t="s">
        <v>226</v>
      </c>
      <c r="C8" s="16" t="s">
        <v>227</v>
      </c>
      <c r="D8" s="17">
        <v>4120</v>
      </c>
      <c r="E8" s="18">
        <v>27.6</v>
      </c>
      <c r="F8" s="19">
        <f>D8*E8</f>
        <v>113712</v>
      </c>
      <c r="G8" s="20">
        <v>47269</v>
      </c>
      <c r="H8" s="21">
        <v>18128</v>
      </c>
    </row>
    <row r="9" spans="1:8" x14ac:dyDescent="0.25">
      <c r="A9" s="15" t="s">
        <v>228</v>
      </c>
      <c r="B9" s="22" t="s">
        <v>229</v>
      </c>
      <c r="C9" s="22" t="s">
        <v>229</v>
      </c>
      <c r="D9" s="23">
        <f>SUM(D6:D8)</f>
        <v>21450</v>
      </c>
      <c r="E9" s="24">
        <f>F9/D9</f>
        <v>27.455104895</v>
      </c>
      <c r="F9" s="25">
        <f>SUM(F6:F8)</f>
        <v>588912</v>
      </c>
      <c r="G9" s="22" t="s">
        <v>229</v>
      </c>
      <c r="H9" s="25">
        <f>SUM(H6:H8)</f>
        <v>43928</v>
      </c>
    </row>
    <row r="10" spans="1:8" x14ac:dyDescent="0.25"/>
    <row r="11" spans="1:8" x14ac:dyDescent="0.25">
      <c r="A11" s="26" t="s">
        <v>230</v>
      </c>
      <c r="B11" s="27"/>
      <c r="C11" s="27"/>
      <c r="D11" s="27"/>
      <c r="E11" s="28"/>
      <c r="F11" s="28"/>
      <c r="G11" s="28"/>
      <c r="H11" s="28"/>
    </row>
    <row r="12" spans="1:8" x14ac:dyDescent="0.25">
      <c r="A12" s="29" t="s">
        <v>231</v>
      </c>
      <c r="B12" s="30">
        <v>84000</v>
      </c>
    </row>
    <row r="13" spans="1:8" x14ac:dyDescent="0.25">
      <c r="A13" s="29" t="s">
        <v>232</v>
      </c>
      <c r="B13" s="31">
        <f>D9/B12</f>
        <v>0.25535714286</v>
      </c>
    </row>
    <row r="14" spans="1:8" x14ac:dyDescent="0.25">
      <c r="A14" s="29" t="s">
        <v>233</v>
      </c>
      <c r="B14" s="32">
        <f>B12-D9</f>
        <v>62550</v>
      </c>
    </row>
    <row r="15" spans="1:8" x14ac:dyDescent="0.25">
      <c r="A15" s="29" t="s">
        <v>234</v>
      </c>
      <c r="B15" s="33">
        <f>SUMPRODUCT((G6:G8-B3)*F6:F8)/SUM(F6:F8)/365.25</f>
      </c>
    </row>
    <row r="16" spans="1:8" x14ac:dyDescent="0.25"/>
    <row r="17" spans="1:8" x14ac:dyDescent="0.25">
      <c r="A17" s="34" t="s">
        <v>235</v>
      </c>
    </row>
    <row r="18" spans="1:8" x14ac:dyDescent="0.25">
      <c r="A18" s="34" t="s">
        <v>236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E23"/>
  <sheetViews>
    <sheetView workbookViewId="0">
      <pane xSplit="1" ySplit="5" topLeftCell="B6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6" customWidth="1"/>
    <col min="2" max="2" width="26" customWidth="1"/>
    <col min="3" max="3" width="56" customWidth="1"/>
    <col min="4" max="4" width="18" customWidth="1"/>
    <col min="5" max="5" width="17" customWidth="1"/>
  </cols>
  <sheetData>
    <row r="1" spans="1:5" x14ac:dyDescent="0.25">
      <c r="A1" s="1" t="s">
        <v>237</v>
      </c>
    </row>
    <row r="2" spans="1:5" x14ac:dyDescent="0.25">
      <c r="A2" s="2" t="s">
        <v>211</v>
      </c>
    </row>
    <row r="3" spans="1:5" x14ac:dyDescent="0.25">
      <c r="A3" s="13" t="s">
        <v>238</v>
      </c>
      <c r="B3" s="14">
        <v>46203</v>
      </c>
    </row>
    <row r="4" spans="1:5" x14ac:dyDescent="0.25"/>
    <row r="5" spans="1:5" x14ac:dyDescent="0.25">
      <c r="A5" s="3" t="s">
        <v>239</v>
      </c>
      <c r="B5" s="4" t="s">
        <v>213</v>
      </c>
      <c r="C5" s="4" t="s">
        <v>240</v>
      </c>
      <c r="D5" s="4" t="s">
        <v>4</v>
      </c>
      <c r="E5" s="4" t="s">
        <v>241</v>
      </c>
    </row>
    <row r="6" spans="1:5" x14ac:dyDescent="0.25">
      <c r="A6" s="35">
        <v>46265</v>
      </c>
      <c r="B6" s="7" t="s">
        <v>225</v>
      </c>
      <c r="C6" s="8" t="s">
        <v>242</v>
      </c>
      <c r="D6" s="36" t="s">
        <v>199</v>
      </c>
      <c r="E6" s="37">
        <f>A6-$B$3</f>
        <v>62</v>
      </c>
    </row>
    <row r="7" spans="1:5" x14ac:dyDescent="0.25">
      <c r="A7" s="35">
        <v>46266</v>
      </c>
      <c r="B7" s="7" t="s">
        <v>222</v>
      </c>
      <c r="C7" s="8" t="s">
        <v>243</v>
      </c>
      <c r="D7" s="36" t="s">
        <v>117</v>
      </c>
      <c r="E7" s="37">
        <f>A7-$B$3</f>
        <v>63</v>
      </c>
    </row>
    <row r="8" spans="1:5" x14ac:dyDescent="0.25">
      <c r="A8" s="35">
        <v>46266</v>
      </c>
      <c r="B8" s="7" t="s">
        <v>222</v>
      </c>
      <c r="C8" s="8" t="s">
        <v>244</v>
      </c>
      <c r="D8" s="36" t="s">
        <v>134</v>
      </c>
      <c r="E8" s="37">
        <f>A8-$B$3</f>
        <v>63</v>
      </c>
    </row>
    <row r="9" spans="1:5" x14ac:dyDescent="0.25">
      <c r="A9" s="35">
        <v>46447</v>
      </c>
      <c r="B9" s="7" t="s">
        <v>219</v>
      </c>
      <c r="C9" s="8" t="s">
        <v>245</v>
      </c>
      <c r="D9" s="36" t="s">
        <v>37</v>
      </c>
      <c r="E9" s="37">
        <f>A9-$B$3</f>
        <v>243.95833333</v>
      </c>
    </row>
    <row r="10" spans="1:5" x14ac:dyDescent="0.25">
      <c r="A10" s="35">
        <v>46538</v>
      </c>
      <c r="B10" s="7" t="s">
        <v>225</v>
      </c>
      <c r="C10" s="8" t="s">
        <v>246</v>
      </c>
      <c r="D10" s="36" t="s">
        <v>199</v>
      </c>
      <c r="E10" s="37">
        <f>A10-$B$3</f>
        <v>335</v>
      </c>
    </row>
    <row r="11" spans="1:5" x14ac:dyDescent="0.25">
      <c r="A11" s="35">
        <v>46539</v>
      </c>
      <c r="B11" s="7" t="s">
        <v>225</v>
      </c>
      <c r="C11" s="8" t="s">
        <v>247</v>
      </c>
      <c r="D11" s="36" t="s">
        <v>181</v>
      </c>
      <c r="E11" s="37">
        <f>A11-$B$3</f>
        <v>336</v>
      </c>
    </row>
    <row r="12" spans="1:5" x14ac:dyDescent="0.25">
      <c r="A12" s="35">
        <v>46631</v>
      </c>
      <c r="B12" s="7" t="s">
        <v>222</v>
      </c>
      <c r="C12" s="8" t="s">
        <v>248</v>
      </c>
      <c r="D12" s="36" t="s">
        <v>117</v>
      </c>
      <c r="E12" s="37">
        <f>A12-$B$3</f>
        <v>428</v>
      </c>
    </row>
    <row r="13" spans="1:5" x14ac:dyDescent="0.25">
      <c r="A13" s="35">
        <v>46905</v>
      </c>
      <c r="B13" s="7" t="s">
        <v>225</v>
      </c>
      <c r="C13" s="8" t="s">
        <v>249</v>
      </c>
      <c r="D13" s="36" t="s">
        <v>181</v>
      </c>
      <c r="E13" s="37">
        <f>A13-$B$3</f>
        <v>702</v>
      </c>
    </row>
    <row r="14" spans="1:5" x14ac:dyDescent="0.25">
      <c r="A14" s="35">
        <v>46997</v>
      </c>
      <c r="B14" s="7" t="s">
        <v>222</v>
      </c>
      <c r="C14" s="8" t="s">
        <v>250</v>
      </c>
      <c r="D14" s="36" t="s">
        <v>117</v>
      </c>
      <c r="E14" s="37">
        <f>A14-$B$3</f>
        <v>794</v>
      </c>
    </row>
    <row r="15" spans="1:5" x14ac:dyDescent="0.25">
      <c r="A15" s="35">
        <v>46999</v>
      </c>
      <c r="B15" s="7" t="s">
        <v>225</v>
      </c>
      <c r="C15" s="8" t="s">
        <v>251</v>
      </c>
      <c r="D15" s="36" t="s">
        <v>194</v>
      </c>
      <c r="E15" s="37">
        <f>A15-$B$3</f>
        <v>796</v>
      </c>
    </row>
    <row r="16" spans="1:5" x14ac:dyDescent="0.25">
      <c r="A16" s="35">
        <v>47269</v>
      </c>
      <c r="B16" s="7" t="s">
        <v>225</v>
      </c>
      <c r="C16" s="8" t="s">
        <v>27</v>
      </c>
      <c r="D16" s="36" t="s">
        <v>174</v>
      </c>
      <c r="E16" s="37">
        <f>A16-$B$3</f>
        <v>1066</v>
      </c>
    </row>
    <row r="17" spans="1:5" x14ac:dyDescent="0.25">
      <c r="A17" s="35">
        <v>47362</v>
      </c>
      <c r="B17" s="7" t="s">
        <v>222</v>
      </c>
      <c r="C17" s="8" t="s">
        <v>252</v>
      </c>
      <c r="D17" s="36" t="s">
        <v>142</v>
      </c>
      <c r="E17" s="37">
        <f>A17-$B$3</f>
        <v>1159</v>
      </c>
    </row>
    <row r="18" spans="1:5" x14ac:dyDescent="0.25">
      <c r="A18" s="35">
        <v>47452</v>
      </c>
      <c r="B18" s="7" t="s">
        <v>222</v>
      </c>
      <c r="C18" s="8" t="s">
        <v>253</v>
      </c>
      <c r="D18" s="36" t="s">
        <v>142</v>
      </c>
      <c r="E18" s="37">
        <f>A18-$B$3</f>
        <v>1248.9583333</v>
      </c>
    </row>
    <row r="19" spans="1:5" x14ac:dyDescent="0.25">
      <c r="A19" s="35">
        <v>47726</v>
      </c>
      <c r="B19" s="7" t="s">
        <v>222</v>
      </c>
      <c r="C19" s="8" t="s">
        <v>27</v>
      </c>
      <c r="D19" s="36" t="s">
        <v>107</v>
      </c>
      <c r="E19" s="37">
        <f>A19-$B$3</f>
        <v>1523</v>
      </c>
    </row>
    <row r="20" spans="1:5" x14ac:dyDescent="0.25">
      <c r="A20" s="35">
        <v>47907</v>
      </c>
      <c r="B20" s="7" t="s">
        <v>219</v>
      </c>
      <c r="C20" s="8" t="s">
        <v>254</v>
      </c>
      <c r="D20" s="36" t="s">
        <v>63</v>
      </c>
      <c r="E20" s="37">
        <f>A20-$B$3</f>
        <v>1703.9583333</v>
      </c>
    </row>
    <row r="21" spans="1:5" x14ac:dyDescent="0.25">
      <c r="A21" s="35">
        <v>48272</v>
      </c>
      <c r="B21" s="7" t="s">
        <v>219</v>
      </c>
      <c r="C21" s="8" t="s">
        <v>27</v>
      </c>
      <c r="D21" s="36" t="s">
        <v>26</v>
      </c>
      <c r="E21" s="37">
        <f>A21-$B$3</f>
        <v>2068.9583333</v>
      </c>
    </row>
    <row r="22" spans="1:5" x14ac:dyDescent="0.25"/>
    <row r="23" spans="1:5" x14ac:dyDescent="0.25">
      <c r="A23" s="34" t="s">
        <v>255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Lease A — CVS</vt:lpstr>
      <vt:lpstr>Lease B — Delta Dental</vt:lpstr>
      <vt:lpstr>Lease C — Beacon Law</vt:lpstr>
      <vt:lpstr>Portfolio Roll-up</vt:lpstr>
      <vt:lpstr>Critical 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2026-07-22T09:43:09Z</dcterms:created>
  <dcterms:modified xsi:type="dcterms:W3CDTF">2026-07-22T09:43:09Z</dcterms:modified>
</cp:coreProperties>
</file>